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usan.masinsky\Desktop\"/>
    </mc:Choice>
  </mc:AlternateContent>
  <xr:revisionPtr revIDLastSave="0" documentId="8_{D14C6516-BCFD-4717-89A6-8D7DBA9BDC78}" xr6:coauthVersionLast="47" xr6:coauthVersionMax="47" xr10:uidLastSave="{00000000-0000-0000-0000-000000000000}"/>
  <bookViews>
    <workbookView xWindow="-120" yWindow="-120" windowWidth="29040" windowHeight="15720" activeTab="1" xr2:uid="{61495897-EA26-4831-B534-B72F35D11119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Pol'!$A$1:$U$29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1" i="1" l="1"/>
  <c r="I50" i="1"/>
  <c r="I49" i="1"/>
  <c r="I48" i="1"/>
  <c r="I47" i="1"/>
  <c r="I16" i="1" s="1"/>
  <c r="G39" i="1"/>
  <c r="F39" i="1"/>
  <c r="I39" i="1" s="1"/>
  <c r="G19" i="12"/>
  <c r="AC19" i="12"/>
  <c r="AD19" i="12"/>
  <c r="G8" i="12"/>
  <c r="Q8" i="12"/>
  <c r="U8" i="12"/>
  <c r="G9" i="12"/>
  <c r="M9" i="12" s="1"/>
  <c r="M8" i="12" s="1"/>
  <c r="I9" i="12"/>
  <c r="I8" i="12" s="1"/>
  <c r="K9" i="12"/>
  <c r="K8" i="12" s="1"/>
  <c r="O9" i="12"/>
  <c r="O8" i="12" s="1"/>
  <c r="Q9" i="12"/>
  <c r="U9" i="12"/>
  <c r="G10" i="12"/>
  <c r="I10" i="12"/>
  <c r="M10" i="12"/>
  <c r="O10" i="12"/>
  <c r="U10" i="12"/>
  <c r="G11" i="12"/>
  <c r="I11" i="12"/>
  <c r="K11" i="12"/>
  <c r="K10" i="12" s="1"/>
  <c r="M11" i="12"/>
  <c r="O11" i="12"/>
  <c r="Q11" i="12"/>
  <c r="Q10" i="12" s="1"/>
  <c r="U11" i="12"/>
  <c r="I12" i="12"/>
  <c r="K12" i="12"/>
  <c r="O12" i="12"/>
  <c r="G13" i="12"/>
  <c r="G12" i="12" s="1"/>
  <c r="I13" i="12"/>
  <c r="K13" i="12"/>
  <c r="M13" i="12"/>
  <c r="M12" i="12" s="1"/>
  <c r="O13" i="12"/>
  <c r="Q13" i="12"/>
  <c r="Q12" i="12" s="1"/>
  <c r="U13" i="12"/>
  <c r="U12" i="12" s="1"/>
  <c r="G14" i="12"/>
  <c r="K14" i="12"/>
  <c r="U14" i="12"/>
  <c r="G15" i="12"/>
  <c r="I15" i="12"/>
  <c r="I14" i="12" s="1"/>
  <c r="K15" i="12"/>
  <c r="M15" i="12"/>
  <c r="M14" i="12" s="1"/>
  <c r="O15" i="12"/>
  <c r="O14" i="12" s="1"/>
  <c r="Q15" i="12"/>
  <c r="Q14" i="12" s="1"/>
  <c r="U15" i="12"/>
  <c r="G16" i="12"/>
  <c r="O16" i="12"/>
  <c r="U16" i="12"/>
  <c r="G17" i="12"/>
  <c r="I17" i="12"/>
  <c r="I16" i="12" s="1"/>
  <c r="K17" i="12"/>
  <c r="K16" i="12" s="1"/>
  <c r="M17" i="12"/>
  <c r="M16" i="12" s="1"/>
  <c r="O17" i="12"/>
  <c r="Q17" i="12"/>
  <c r="Q16" i="12" s="1"/>
  <c r="U17" i="12"/>
  <c r="I20" i="1"/>
  <c r="I19" i="1"/>
  <c r="I18" i="1"/>
  <c r="I17" i="1"/>
  <c r="G27" i="1"/>
  <c r="G25" i="1"/>
  <c r="F40" i="1"/>
  <c r="G28" i="1" s="1"/>
  <c r="G40" i="1"/>
  <c r="H40" i="1"/>
  <c r="I40" i="1"/>
  <c r="J39" i="1" s="1"/>
  <c r="J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I52" i="1" l="1"/>
  <c r="G23" i="1"/>
  <c r="G29" i="1" s="1"/>
  <c r="I2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75B43304-96F5-4342-A0D6-D462290CC098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934EB201-4D12-4ADB-9734-FE0C2EA7A0F3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1967581E-D753-4EFC-BC26-D1296FC8135D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204852FB-A455-48F6-8FEA-AD5AD8147579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31EA8265-92AC-4C68-91EF-9D57F2C1017B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8C0A4513-19CA-4230-B56F-8F86B0FE4B2B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<sst xmlns="http://schemas.openxmlformats.org/spreadsheetml/2006/main" count="167" uniqueCount="107">
  <si>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</si>
  <si>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</si>
  <si>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</si>
  <si>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</si>
  <si>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</si>
  <si>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</si>
  <si>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</si>
  <si>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</si>
  <si>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</si>
  <si>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</si>
  <si>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</si>
  <si>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</si>
  <si>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</si>
  <si>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</si>
  <si>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</si>
  <si>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</si>
  <si>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</si>
  <si>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</si>
  <si>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</si>
  <si>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</si>
  <si>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</si>
  <si>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</si>
  <si>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</si>
  <si>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</si>
  <si>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</si>
  <si>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</si>
  <si>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</si>
  <si>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</si>
  <si>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</si>
  <si>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</si>
  <si>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</si>
  <si>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</si>
  <si>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</si>
  <si>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</si>
  <si>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</si>
  <si>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</si>
  <si>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</si>
  <si>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</si>
  <si>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</si>
  <si>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</si>
  <si>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</si>
  <si>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</si>
  <si>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</si>
  <si>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 xml:space="preserve">ZŠ - Kotlářská </t>
  </si>
  <si>
    <t>Rozpočet:</t>
  </si>
  <si>
    <t>Misto</t>
  </si>
  <si>
    <t>Souhrný rozpočet - ZŠ</t>
  </si>
  <si>
    <t>Rozpočet</t>
  </si>
  <si>
    <t>Celkem za stavbu</t>
  </si>
  <si>
    <t>CZK</t>
  </si>
  <si>
    <t>Rekapitulace dílů</t>
  </si>
  <si>
    <t>Typ dílu</t>
  </si>
  <si>
    <t>1</t>
  </si>
  <si>
    <t xml:space="preserve">Stavební část </t>
  </si>
  <si>
    <t>2</t>
  </si>
  <si>
    <t xml:space="preserve">Elektro </t>
  </si>
  <si>
    <t>3</t>
  </si>
  <si>
    <t>ZTI</t>
  </si>
  <si>
    <t>4</t>
  </si>
  <si>
    <t>Vytápění</t>
  </si>
  <si>
    <t>5</t>
  </si>
  <si>
    <t>VZT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</si>
  <si>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</si>
  <si>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</si>
  <si>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</si>
  <si>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</si>
  <si>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</si>
  <si>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</si>
  <si>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</si>
  <si>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</si>
  <si>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</si>
  <si>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</si>
  <si>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</si>
  <si>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</si>
  <si>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</si>
  <si>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</si>
  <si>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</si>
  <si>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</si>
  <si>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</si>
  <si>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</si>
  <si>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</si>
  <si>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</si>
  <si>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</si>
  <si>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</si>
  <si>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</si>
  <si>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</si>
  <si>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</si>
  <si>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</si>
  <si>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</si>
  <si>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</si>
  <si>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</si>
  <si>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1-1</t>
  </si>
  <si>
    <t xml:space="preserve">Stavební úpravy </t>
  </si>
  <si>
    <t>kpl</t>
  </si>
  <si>
    <t>POL99_0</t>
  </si>
  <si>
    <t>2-1</t>
  </si>
  <si>
    <t xml:space="preserve">Elektrika </t>
  </si>
  <si>
    <t xml:space="preserve">kpl </t>
  </si>
  <si>
    <t>3-1</t>
  </si>
  <si>
    <t xml:space="preserve">Voda a kanalizace </t>
  </si>
  <si>
    <t>4-1</t>
  </si>
  <si>
    <t>5-1</t>
  </si>
  <si>
    <t>Vzduchotechnika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</si>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</sst>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7" fillId="0" borderId="34" xfId="0" applyNumberFormat="1" applyFont="1" applyBorder="1" applyAlignment="1">
      <alignment vertical="top" shrinkToFit="1"/>
    </xf>
    <xf numFmtId="174" fontId="0" fillId="3" borderId="38" xfId="0" applyNumberFormat="1" applyFill="1" applyBorder="1" applyAlignment="1">
      <alignment vertical="top" shrinkToFit="1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7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74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2B43E835-0365-4CEC-AB0D-F40F1E64006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818806-E4B0-4F05-9B9B-2C1E3C437359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5CD5D3-A424-4E93-A8C8-AB5E5A24F770}">
  <sheetPr codeName="List5112">
    <tabColor rgb="FF66FF66"/>
  </sheetPr>
  <dimension ref="A1:O55"/>
  <sheetViews>
    <sheetView showGridLines="0" tabSelected="1" topLeftCell="B23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/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5" t="s">
        <v>23</v>
      </c>
      <c r="B16" s="196" t="s">
        <v>23</v>
      </c>
      <c r="C16" s="58"/>
      <c r="D16" s="59"/>
      <c r="E16" s="83"/>
      <c r="F16" s="84"/>
      <c r="G16" s="83"/>
      <c r="H16" s="84"/>
      <c r="I16" s="83">
        <f>SUMIF(F47:F51,A16,I47:I51)+SUMIF(F47:F51,"PSU",I47:I51)</f>
        <v>0</v>
      </c>
      <c r="J16" s="93"/>
    </row>
    <row r="17" spans="1:10" ht="23.25" customHeight="1" x14ac:dyDescent="0.2">
      <c r="A17" s="195" t="s">
        <v>24</v>
      </c>
      <c r="B17" s="196" t="s">
        <v>24</v>
      </c>
      <c r="C17" s="58"/>
      <c r="D17" s="59"/>
      <c r="E17" s="83"/>
      <c r="F17" s="84"/>
      <c r="G17" s="83"/>
      <c r="H17" s="84"/>
      <c r="I17" s="83">
        <f>SUMIF(F47:F51,A17,I47:I51)</f>
        <v>0</v>
      </c>
      <c r="J17" s="93"/>
    </row>
    <row r="18" spans="1:10" ht="23.25" customHeight="1" x14ac:dyDescent="0.2">
      <c r="A18" s="195" t="s">
        <v>25</v>
      </c>
      <c r="B18" s="196" t="s">
        <v>25</v>
      </c>
      <c r="C18" s="58"/>
      <c r="D18" s="59"/>
      <c r="E18" s="83"/>
      <c r="F18" s="84"/>
      <c r="G18" s="83"/>
      <c r="H18" s="84"/>
      <c r="I18" s="83">
        <f>SUMIF(F47:F51,A18,I47:I51)</f>
        <v>0</v>
      </c>
      <c r="J18" s="93"/>
    </row>
    <row r="19" spans="1:10" ht="23.25" customHeight="1" x14ac:dyDescent="0.2">
      <c r="A19" s="195" t="s">
        <v>62</v>
      </c>
      <c r="B19" s="196" t="s">
        <v>26</v>
      </c>
      <c r="C19" s="58"/>
      <c r="D19" s="59"/>
      <c r="E19" s="83"/>
      <c r="F19" s="84"/>
      <c r="G19" s="83"/>
      <c r="H19" s="84"/>
      <c r="I19" s="83">
        <f>SUMIF(F47:F51,A19,I47:I51)</f>
        <v>0</v>
      </c>
      <c r="J19" s="93"/>
    </row>
    <row r="20" spans="1:10" ht="23.25" customHeight="1" x14ac:dyDescent="0.2">
      <c r="A20" s="195" t="s">
        <v>63</v>
      </c>
      <c r="B20" s="196" t="s">
        <v>27</v>
      </c>
      <c r="C20" s="58"/>
      <c r="D20" s="59"/>
      <c r="E20" s="83"/>
      <c r="F20" s="84"/>
      <c r="G20" s="83"/>
      <c r="H20" s="84"/>
      <c r="I20" s="83">
        <f>SUMIF(F47:F51,A20,I47:I51)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I23*E23/100</f>
        <v>0</v>
      </c>
      <c r="H24" s="98"/>
      <c r="I24" s="98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I25*E25/100</f>
        <v>0</v>
      </c>
      <c r="H26" s="89"/>
      <c r="I26" s="89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customHeight="1" thickBot="1" x14ac:dyDescent="0.25">
      <c r="A28" s="4"/>
      <c r="B28" s="154" t="s">
        <v>22</v>
      </c>
      <c r="C28" s="155"/>
      <c r="D28" s="155"/>
      <c r="E28" s="156"/>
      <c r="F28" s="157"/>
      <c r="G28" s="158">
        <f>ZakladDPHSniVypocet+ZakladDPHZaklVypocet</f>
        <v>0</v>
      </c>
      <c r="H28" s="158"/>
      <c r="I28" s="158"/>
      <c r="J28" s="159" t="str">
        <f t="shared" si="0"/>
        <v>CZK</v>
      </c>
    </row>
    <row r="29" spans="1:10" ht="27.75" hidden="1" customHeight="1" thickBot="1" x14ac:dyDescent="0.25">
      <c r="A29" s="4"/>
      <c r="B29" s="154" t="s">
        <v>35</v>
      </c>
      <c r="C29" s="160"/>
      <c r="D29" s="160"/>
      <c r="E29" s="160"/>
      <c r="F29" s="160"/>
      <c r="G29" s="161">
        <f>ZakladDPHSni+DPHSni+ZakladDPHZakl+DPHZakl+Zaokrouhleni</f>
        <v>0</v>
      </c>
      <c r="H29" s="161"/>
      <c r="I29" s="161"/>
      <c r="J29" s="162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45805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0</v>
      </c>
      <c r="B39" s="137" t="s">
        <v>47</v>
      </c>
      <c r="C39" s="138" t="s">
        <v>46</v>
      </c>
      <c r="D39" s="139"/>
      <c r="E39" s="139"/>
      <c r="F39" s="147">
        <f>'Rozpočet Pol'!AC19</f>
        <v>0</v>
      </c>
      <c r="G39" s="148">
        <f>'Rozpočet Pol'!AD19</f>
        <v>0</v>
      </c>
      <c r="H39" s="149"/>
      <c r="I39" s="150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48</v>
      </c>
      <c r="C40" s="142"/>
      <c r="D40" s="142"/>
      <c r="E40" s="142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3">
        <f>SUMIF(A39:A39,"=1",I39:I39)</f>
        <v>0</v>
      </c>
      <c r="J40" s="132">
        <f>SUMIF(A39:A39,"=1",J39:J39)</f>
        <v>0</v>
      </c>
    </row>
    <row r="44" spans="1:10" ht="15.75" x14ac:dyDescent="0.25">
      <c r="B44" s="163" t="s">
        <v>50</v>
      </c>
    </row>
    <row r="46" spans="1:10" ht="25.5" customHeight="1" x14ac:dyDescent="0.2">
      <c r="A46" s="164"/>
      <c r="B46" s="170" t="s">
        <v>16</v>
      </c>
      <c r="C46" s="170" t="s">
        <v>5</v>
      </c>
      <c r="D46" s="171"/>
      <c r="E46" s="171"/>
      <c r="F46" s="174" t="s">
        <v>51</v>
      </c>
      <c r="G46" s="174"/>
      <c r="H46" s="174"/>
      <c r="I46" s="175" t="s">
        <v>28</v>
      </c>
      <c r="J46" s="175"/>
    </row>
    <row r="47" spans="1:10" ht="25.5" customHeight="1" x14ac:dyDescent="0.2">
      <c r="A47" s="165"/>
      <c r="B47" s="176" t="s">
        <v>52</v>
      </c>
      <c r="C47" s="177" t="s">
        <v>53</v>
      </c>
      <c r="D47" s="178"/>
      <c r="E47" s="178"/>
      <c r="F47" s="182" t="s">
        <v>23</v>
      </c>
      <c r="G47" s="183"/>
      <c r="H47" s="183"/>
      <c r="I47" s="184">
        <f>'Rozpočet Pol'!G8</f>
        <v>0</v>
      </c>
      <c r="J47" s="184"/>
    </row>
    <row r="48" spans="1:10" ht="25.5" customHeight="1" x14ac:dyDescent="0.2">
      <c r="A48" s="165"/>
      <c r="B48" s="168" t="s">
        <v>54</v>
      </c>
      <c r="C48" s="167" t="s">
        <v>55</v>
      </c>
      <c r="D48" s="169"/>
      <c r="E48" s="169"/>
      <c r="F48" s="185" t="s">
        <v>23</v>
      </c>
      <c r="G48" s="186"/>
      <c r="H48" s="186"/>
      <c r="I48" s="187">
        <f>'Rozpočet Pol'!G10</f>
        <v>0</v>
      </c>
      <c r="J48" s="187"/>
    </row>
    <row r="49" spans="1:10" ht="25.5" customHeight="1" x14ac:dyDescent="0.2">
      <c r="A49" s="165"/>
      <c r="B49" s="168" t="s">
        <v>56</v>
      </c>
      <c r="C49" s="167" t="s">
        <v>57</v>
      </c>
      <c r="D49" s="169"/>
      <c r="E49" s="169"/>
      <c r="F49" s="185" t="s">
        <v>23</v>
      </c>
      <c r="G49" s="186"/>
      <c r="H49" s="186"/>
      <c r="I49" s="187">
        <f>'Rozpočet Pol'!G12</f>
        <v>0</v>
      </c>
      <c r="J49" s="187"/>
    </row>
    <row r="50" spans="1:10" ht="25.5" customHeight="1" x14ac:dyDescent="0.2">
      <c r="A50" s="165"/>
      <c r="B50" s="168" t="s">
        <v>58</v>
      </c>
      <c r="C50" s="167" t="s">
        <v>59</v>
      </c>
      <c r="D50" s="169"/>
      <c r="E50" s="169"/>
      <c r="F50" s="185" t="s">
        <v>23</v>
      </c>
      <c r="G50" s="186"/>
      <c r="H50" s="186"/>
      <c r="I50" s="187">
        <f>'Rozpočet Pol'!G14</f>
        <v>0</v>
      </c>
      <c r="J50" s="187"/>
    </row>
    <row r="51" spans="1:10" ht="25.5" customHeight="1" x14ac:dyDescent="0.2">
      <c r="A51" s="165"/>
      <c r="B51" s="179" t="s">
        <v>60</v>
      </c>
      <c r="C51" s="180" t="s">
        <v>61</v>
      </c>
      <c r="D51" s="181"/>
      <c r="E51" s="181"/>
      <c r="F51" s="188" t="s">
        <v>23</v>
      </c>
      <c r="G51" s="189"/>
      <c r="H51" s="189"/>
      <c r="I51" s="190">
        <f>'Rozpočet Pol'!G16</f>
        <v>0</v>
      </c>
      <c r="J51" s="190"/>
    </row>
    <row r="52" spans="1:10" ht="25.5" customHeight="1" x14ac:dyDescent="0.2">
      <c r="A52" s="166"/>
      <c r="B52" s="172" t="s">
        <v>1</v>
      </c>
      <c r="C52" s="172"/>
      <c r="D52" s="173"/>
      <c r="E52" s="173"/>
      <c r="F52" s="191"/>
      <c r="G52" s="192"/>
      <c r="H52" s="192"/>
      <c r="I52" s="193">
        <f>SUM(I47:I51)</f>
        <v>0</v>
      </c>
      <c r="J52" s="193"/>
    </row>
    <row r="53" spans="1:10" x14ac:dyDescent="0.2">
      <c r="F53" s="194"/>
      <c r="G53" s="130"/>
      <c r="H53" s="194"/>
      <c r="I53" s="130"/>
      <c r="J53" s="130"/>
    </row>
    <row r="54" spans="1:10" x14ac:dyDescent="0.2">
      <c r="F54" s="194"/>
      <c r="G54" s="130"/>
      <c r="H54" s="194"/>
      <c r="I54" s="130"/>
      <c r="J54" s="130"/>
    </row>
    <row r="55" spans="1:10" x14ac:dyDescent="0.2">
      <c r="F55" s="194"/>
      <c r="G55" s="130"/>
      <c r="H55" s="194"/>
      <c r="I55" s="130"/>
      <c r="J55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I52:J52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0EB15-D402-4E3C-9F61-B0D573BE90CE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75A55-5784-4A81-A52D-448D7790C6D8}">
  <sheetPr>
    <outlinePr summaryBelow="0"/>
  </sheetPr>
  <dimension ref="A1:BH29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7" t="s">
        <v>6</v>
      </c>
      <c r="B1" s="197"/>
      <c r="C1" s="197"/>
      <c r="D1" s="197"/>
      <c r="E1" s="197"/>
      <c r="F1" s="197"/>
      <c r="G1" s="197"/>
      <c r="AE1" t="s">
        <v>65</v>
      </c>
    </row>
    <row r="2" spans="1:60" ht="24.95" customHeight="1" x14ac:dyDescent="0.2">
      <c r="A2" s="204" t="s">
        <v>64</v>
      </c>
      <c r="B2" s="198"/>
      <c r="C2" s="199" t="s">
        <v>46</v>
      </c>
      <c r="D2" s="200"/>
      <c r="E2" s="200"/>
      <c r="F2" s="200"/>
      <c r="G2" s="206"/>
      <c r="AE2" t="s">
        <v>66</v>
      </c>
    </row>
    <row r="3" spans="1:60" ht="24.95" customHeight="1" x14ac:dyDescent="0.2">
      <c r="A3" s="205" t="s">
        <v>7</v>
      </c>
      <c r="B3" s="203"/>
      <c r="C3" s="201" t="s">
        <v>43</v>
      </c>
      <c r="D3" s="202"/>
      <c r="E3" s="202"/>
      <c r="F3" s="202"/>
      <c r="G3" s="207"/>
      <c r="AE3" t="s">
        <v>67</v>
      </c>
    </row>
    <row r="4" spans="1:60" ht="24.95" hidden="1" customHeight="1" x14ac:dyDescent="0.2">
      <c r="A4" s="205" t="s">
        <v>8</v>
      </c>
      <c r="B4" s="203"/>
      <c r="C4" s="201"/>
      <c r="D4" s="202"/>
      <c r="E4" s="202"/>
      <c r="F4" s="202"/>
      <c r="G4" s="207"/>
      <c r="AE4" t="s">
        <v>68</v>
      </c>
    </row>
    <row r="5" spans="1:60" hidden="1" x14ac:dyDescent="0.2">
      <c r="A5" s="208" t="s">
        <v>69</v>
      </c>
      <c r="B5" s="209"/>
      <c r="C5" s="210"/>
      <c r="D5" s="211"/>
      <c r="E5" s="211"/>
      <c r="F5" s="211"/>
      <c r="G5" s="212"/>
      <c r="AE5" t="s">
        <v>70</v>
      </c>
    </row>
    <row r="7" spans="1:60" ht="38.25" x14ac:dyDescent="0.2">
      <c r="A7" s="217" t="s">
        <v>71</v>
      </c>
      <c r="B7" s="218" t="s">
        <v>72</v>
      </c>
      <c r="C7" s="218" t="s">
        <v>73</v>
      </c>
      <c r="D7" s="217" t="s">
        <v>74</v>
      </c>
      <c r="E7" s="217" t="s">
        <v>75</v>
      </c>
      <c r="F7" s="213" t="s">
        <v>76</v>
      </c>
      <c r="G7" s="234" t="s">
        <v>28</v>
      </c>
      <c r="H7" s="235" t="s">
        <v>29</v>
      </c>
      <c r="I7" s="235" t="s">
        <v>77</v>
      </c>
      <c r="J7" s="235" t="s">
        <v>30</v>
      </c>
      <c r="K7" s="235" t="s">
        <v>78</v>
      </c>
      <c r="L7" s="235" t="s">
        <v>79</v>
      </c>
      <c r="M7" s="235" t="s">
        <v>80</v>
      </c>
      <c r="N7" s="235" t="s">
        <v>81</v>
      </c>
      <c r="O7" s="235" t="s">
        <v>82</v>
      </c>
      <c r="P7" s="235" t="s">
        <v>83</v>
      </c>
      <c r="Q7" s="235" t="s">
        <v>84</v>
      </c>
      <c r="R7" s="235" t="s">
        <v>85</v>
      </c>
      <c r="S7" s="235" t="s">
        <v>86</v>
      </c>
      <c r="T7" s="235" t="s">
        <v>87</v>
      </c>
      <c r="U7" s="220" t="s">
        <v>88</v>
      </c>
    </row>
    <row r="8" spans="1:60" x14ac:dyDescent="0.2">
      <c r="A8" s="236" t="s">
        <v>89</v>
      </c>
      <c r="B8" s="237" t="s">
        <v>52</v>
      </c>
      <c r="C8" s="238" t="s">
        <v>53</v>
      </c>
      <c r="D8" s="239"/>
      <c r="E8" s="240"/>
      <c r="F8" s="241"/>
      <c r="G8" s="241">
        <f>SUMIF(AE9:AE9,"&lt;&gt;NOR",G9:G9)</f>
        <v>0</v>
      </c>
      <c r="H8" s="241"/>
      <c r="I8" s="241">
        <f>SUM(I9:I9)</f>
        <v>0</v>
      </c>
      <c r="J8" s="241"/>
      <c r="K8" s="241">
        <f>SUM(K9:K9)</f>
        <v>0</v>
      </c>
      <c r="L8" s="241"/>
      <c r="M8" s="241">
        <f>SUM(M9:M9)</f>
        <v>0</v>
      </c>
      <c r="N8" s="219"/>
      <c r="O8" s="219">
        <f>SUM(O9:O9)</f>
        <v>0</v>
      </c>
      <c r="P8" s="219"/>
      <c r="Q8" s="219">
        <f>SUM(Q9:Q9)</f>
        <v>0</v>
      </c>
      <c r="R8" s="219"/>
      <c r="S8" s="219"/>
      <c r="T8" s="236"/>
      <c r="U8" s="219">
        <f>SUM(U9:U9)</f>
        <v>0</v>
      </c>
      <c r="AE8" t="s">
        <v>90</v>
      </c>
    </row>
    <row r="9" spans="1:60" outlineLevel="1" x14ac:dyDescent="0.2">
      <c r="A9" s="215">
        <v>1</v>
      </c>
      <c r="B9" s="221" t="s">
        <v>91</v>
      </c>
      <c r="C9" s="264" t="s">
        <v>92</v>
      </c>
      <c r="D9" s="223" t="s">
        <v>93</v>
      </c>
      <c r="E9" s="229">
        <v>1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15</v>
      </c>
      <c r="M9" s="232">
        <f>G9*(1+L9/100)</f>
        <v>0</v>
      </c>
      <c r="N9" s="224">
        <v>0</v>
      </c>
      <c r="O9" s="224">
        <f>ROUND(E9*N9,5)</f>
        <v>0</v>
      </c>
      <c r="P9" s="224">
        <v>0</v>
      </c>
      <c r="Q9" s="224">
        <f>ROUND(E9*P9,5)</f>
        <v>0</v>
      </c>
      <c r="R9" s="224"/>
      <c r="S9" s="224"/>
      <c r="T9" s="225">
        <v>0</v>
      </c>
      <c r="U9" s="224">
        <f>ROUND(E9*T9,2)</f>
        <v>0</v>
      </c>
      <c r="V9" s="214"/>
      <c r="W9" s="214"/>
      <c r="X9" s="214"/>
      <c r="Y9" s="214"/>
      <c r="Z9" s="214"/>
      <c r="AA9" s="214"/>
      <c r="AB9" s="214"/>
      <c r="AC9" s="214"/>
      <c r="AD9" s="214"/>
      <c r="AE9" s="214" t="s">
        <v>94</v>
      </c>
      <c r="AF9" s="214"/>
      <c r="AG9" s="214"/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x14ac:dyDescent="0.2">
      <c r="A10" s="216" t="s">
        <v>89</v>
      </c>
      <c r="B10" s="222" t="s">
        <v>54</v>
      </c>
      <c r="C10" s="265" t="s">
        <v>55</v>
      </c>
      <c r="D10" s="226"/>
      <c r="E10" s="230"/>
      <c r="F10" s="233"/>
      <c r="G10" s="233">
        <f>SUMIF(AE11:AE11,"&lt;&gt;NOR",G11:G11)</f>
        <v>0</v>
      </c>
      <c r="H10" s="233"/>
      <c r="I10" s="233">
        <f>SUM(I11:I11)</f>
        <v>0</v>
      </c>
      <c r="J10" s="233"/>
      <c r="K10" s="233">
        <f>SUM(K11:K11)</f>
        <v>0</v>
      </c>
      <c r="L10" s="233"/>
      <c r="M10" s="233">
        <f>SUM(M11:M11)</f>
        <v>0</v>
      </c>
      <c r="N10" s="227"/>
      <c r="O10" s="227">
        <f>SUM(O11:O11)</f>
        <v>0</v>
      </c>
      <c r="P10" s="227"/>
      <c r="Q10" s="227">
        <f>SUM(Q11:Q11)</f>
        <v>0</v>
      </c>
      <c r="R10" s="227"/>
      <c r="S10" s="227"/>
      <c r="T10" s="228"/>
      <c r="U10" s="227">
        <f>SUM(U11:U11)</f>
        <v>0</v>
      </c>
      <c r="AE10" t="s">
        <v>90</v>
      </c>
    </row>
    <row r="11" spans="1:60" outlineLevel="1" x14ac:dyDescent="0.2">
      <c r="A11" s="215">
        <v>2</v>
      </c>
      <c r="B11" s="221" t="s">
        <v>95</v>
      </c>
      <c r="C11" s="264" t="s">
        <v>96</v>
      </c>
      <c r="D11" s="223" t="s">
        <v>97</v>
      </c>
      <c r="E11" s="229">
        <v>1</v>
      </c>
      <c r="F11" s="231"/>
      <c r="G11" s="232">
        <f>ROUND(E11*F11,2)</f>
        <v>0</v>
      </c>
      <c r="H11" s="231"/>
      <c r="I11" s="232">
        <f>ROUND(E11*H11,2)</f>
        <v>0</v>
      </c>
      <c r="J11" s="231"/>
      <c r="K11" s="232">
        <f>ROUND(E11*J11,2)</f>
        <v>0</v>
      </c>
      <c r="L11" s="232">
        <v>15</v>
      </c>
      <c r="M11" s="232">
        <f>G11*(1+L11/100)</f>
        <v>0</v>
      </c>
      <c r="N11" s="224">
        <v>0</v>
      </c>
      <c r="O11" s="224">
        <f>ROUND(E11*N11,5)</f>
        <v>0</v>
      </c>
      <c r="P11" s="224">
        <v>0</v>
      </c>
      <c r="Q11" s="224">
        <f>ROUND(E11*P11,5)</f>
        <v>0</v>
      </c>
      <c r="R11" s="224"/>
      <c r="S11" s="224"/>
      <c r="T11" s="225">
        <v>0</v>
      </c>
      <c r="U11" s="224">
        <f>ROUND(E11*T11,2)</f>
        <v>0</v>
      </c>
      <c r="V11" s="214"/>
      <c r="W11" s="214"/>
      <c r="X11" s="214"/>
      <c r="Y11" s="214"/>
      <c r="Z11" s="214"/>
      <c r="AA11" s="214"/>
      <c r="AB11" s="214"/>
      <c r="AC11" s="214"/>
      <c r="AD11" s="214"/>
      <c r="AE11" s="214" t="s">
        <v>94</v>
      </c>
      <c r="AF11" s="214"/>
      <c r="AG11" s="214"/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x14ac:dyDescent="0.2">
      <c r="A12" s="216" t="s">
        <v>89</v>
      </c>
      <c r="B12" s="222" t="s">
        <v>56</v>
      </c>
      <c r="C12" s="265" t="s">
        <v>57</v>
      </c>
      <c r="D12" s="226"/>
      <c r="E12" s="230"/>
      <c r="F12" s="233"/>
      <c r="G12" s="233">
        <f>SUMIF(AE13:AE13,"&lt;&gt;NOR",G13:G13)</f>
        <v>0</v>
      </c>
      <c r="H12" s="233"/>
      <c r="I12" s="233">
        <f>SUM(I13:I13)</f>
        <v>0</v>
      </c>
      <c r="J12" s="233"/>
      <c r="K12" s="233">
        <f>SUM(K13:K13)</f>
        <v>0</v>
      </c>
      <c r="L12" s="233"/>
      <c r="M12" s="233">
        <f>SUM(M13:M13)</f>
        <v>0</v>
      </c>
      <c r="N12" s="227"/>
      <c r="O12" s="227">
        <f>SUM(O13:O13)</f>
        <v>0</v>
      </c>
      <c r="P12" s="227"/>
      <c r="Q12" s="227">
        <f>SUM(Q13:Q13)</f>
        <v>0</v>
      </c>
      <c r="R12" s="227"/>
      <c r="S12" s="227"/>
      <c r="T12" s="228"/>
      <c r="U12" s="227">
        <f>SUM(U13:U13)</f>
        <v>0</v>
      </c>
      <c r="AE12" t="s">
        <v>90</v>
      </c>
    </row>
    <row r="13" spans="1:60" outlineLevel="1" x14ac:dyDescent="0.2">
      <c r="A13" s="215">
        <v>3</v>
      </c>
      <c r="B13" s="221" t="s">
        <v>98</v>
      </c>
      <c r="C13" s="264" t="s">
        <v>99</v>
      </c>
      <c r="D13" s="223" t="s">
        <v>97</v>
      </c>
      <c r="E13" s="229">
        <v>1</v>
      </c>
      <c r="F13" s="231"/>
      <c r="G13" s="232">
        <f>ROUND(E13*F13,2)</f>
        <v>0</v>
      </c>
      <c r="H13" s="231"/>
      <c r="I13" s="232">
        <f>ROUND(E13*H13,2)</f>
        <v>0</v>
      </c>
      <c r="J13" s="231"/>
      <c r="K13" s="232">
        <f>ROUND(E13*J13,2)</f>
        <v>0</v>
      </c>
      <c r="L13" s="232">
        <v>15</v>
      </c>
      <c r="M13" s="232">
        <f>G13*(1+L13/100)</f>
        <v>0</v>
      </c>
      <c r="N13" s="224">
        <v>0</v>
      </c>
      <c r="O13" s="224">
        <f>ROUND(E13*N13,5)</f>
        <v>0</v>
      </c>
      <c r="P13" s="224">
        <v>0</v>
      </c>
      <c r="Q13" s="224">
        <f>ROUND(E13*P13,5)</f>
        <v>0</v>
      </c>
      <c r="R13" s="224"/>
      <c r="S13" s="224"/>
      <c r="T13" s="225">
        <v>0</v>
      </c>
      <c r="U13" s="224">
        <f>ROUND(E13*T13,2)</f>
        <v>0</v>
      </c>
      <c r="V13" s="214"/>
      <c r="W13" s="214"/>
      <c r="X13" s="214"/>
      <c r="Y13" s="214"/>
      <c r="Z13" s="214"/>
      <c r="AA13" s="214"/>
      <c r="AB13" s="214"/>
      <c r="AC13" s="214"/>
      <c r="AD13" s="214"/>
      <c r="AE13" s="214" t="s">
        <v>94</v>
      </c>
      <c r="AF13" s="214"/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x14ac:dyDescent="0.2">
      <c r="A14" s="216" t="s">
        <v>89</v>
      </c>
      <c r="B14" s="222" t="s">
        <v>58</v>
      </c>
      <c r="C14" s="265" t="s">
        <v>59</v>
      </c>
      <c r="D14" s="226"/>
      <c r="E14" s="230"/>
      <c r="F14" s="233"/>
      <c r="G14" s="233">
        <f>SUMIF(AE15:AE15,"&lt;&gt;NOR",G15:G15)</f>
        <v>0</v>
      </c>
      <c r="H14" s="233"/>
      <c r="I14" s="233">
        <f>SUM(I15:I15)</f>
        <v>0</v>
      </c>
      <c r="J14" s="233"/>
      <c r="K14" s="233">
        <f>SUM(K15:K15)</f>
        <v>0</v>
      </c>
      <c r="L14" s="233"/>
      <c r="M14" s="233">
        <f>SUM(M15:M15)</f>
        <v>0</v>
      </c>
      <c r="N14" s="227"/>
      <c r="O14" s="227">
        <f>SUM(O15:O15)</f>
        <v>0</v>
      </c>
      <c r="P14" s="227"/>
      <c r="Q14" s="227">
        <f>SUM(Q15:Q15)</f>
        <v>0</v>
      </c>
      <c r="R14" s="227"/>
      <c r="S14" s="227"/>
      <c r="T14" s="228"/>
      <c r="U14" s="227">
        <f>SUM(U15:U15)</f>
        <v>0</v>
      </c>
      <c r="AE14" t="s">
        <v>90</v>
      </c>
    </row>
    <row r="15" spans="1:60" outlineLevel="1" x14ac:dyDescent="0.2">
      <c r="A15" s="215">
        <v>4</v>
      </c>
      <c r="B15" s="221" t="s">
        <v>100</v>
      </c>
      <c r="C15" s="264" t="s">
        <v>59</v>
      </c>
      <c r="D15" s="223" t="s">
        <v>93</v>
      </c>
      <c r="E15" s="229">
        <v>1</v>
      </c>
      <c r="F15" s="231"/>
      <c r="G15" s="232">
        <f>ROUND(E15*F15,2)</f>
        <v>0</v>
      </c>
      <c r="H15" s="231"/>
      <c r="I15" s="232">
        <f>ROUND(E15*H15,2)</f>
        <v>0</v>
      </c>
      <c r="J15" s="231"/>
      <c r="K15" s="232">
        <f>ROUND(E15*J15,2)</f>
        <v>0</v>
      </c>
      <c r="L15" s="232">
        <v>15</v>
      </c>
      <c r="M15" s="232">
        <f>G15*(1+L15/100)</f>
        <v>0</v>
      </c>
      <c r="N15" s="224">
        <v>0</v>
      </c>
      <c r="O15" s="224">
        <f>ROUND(E15*N15,5)</f>
        <v>0</v>
      </c>
      <c r="P15" s="224">
        <v>0</v>
      </c>
      <c r="Q15" s="224">
        <f>ROUND(E15*P15,5)</f>
        <v>0</v>
      </c>
      <c r="R15" s="224"/>
      <c r="S15" s="224"/>
      <c r="T15" s="225">
        <v>0</v>
      </c>
      <c r="U15" s="224">
        <f>ROUND(E15*T15,2)</f>
        <v>0</v>
      </c>
      <c r="V15" s="214"/>
      <c r="W15" s="214"/>
      <c r="X15" s="214"/>
      <c r="Y15" s="214"/>
      <c r="Z15" s="214"/>
      <c r="AA15" s="214"/>
      <c r="AB15" s="214"/>
      <c r="AC15" s="214"/>
      <c r="AD15" s="214"/>
      <c r="AE15" s="214" t="s">
        <v>94</v>
      </c>
      <c r="AF15" s="214"/>
      <c r="AG15" s="214"/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x14ac:dyDescent="0.2">
      <c r="A16" s="216" t="s">
        <v>89</v>
      </c>
      <c r="B16" s="222" t="s">
        <v>60</v>
      </c>
      <c r="C16" s="265" t="s">
        <v>61</v>
      </c>
      <c r="D16" s="226"/>
      <c r="E16" s="230"/>
      <c r="F16" s="233"/>
      <c r="G16" s="233">
        <f>SUMIF(AE17:AE17,"&lt;&gt;NOR",G17:G17)</f>
        <v>0</v>
      </c>
      <c r="H16" s="233"/>
      <c r="I16" s="233">
        <f>SUM(I17:I17)</f>
        <v>0</v>
      </c>
      <c r="J16" s="233"/>
      <c r="K16" s="233">
        <f>SUM(K17:K17)</f>
        <v>0</v>
      </c>
      <c r="L16" s="233"/>
      <c r="M16" s="233">
        <f>SUM(M17:M17)</f>
        <v>0</v>
      </c>
      <c r="N16" s="227"/>
      <c r="O16" s="227">
        <f>SUM(O17:O17)</f>
        <v>0</v>
      </c>
      <c r="P16" s="227"/>
      <c r="Q16" s="227">
        <f>SUM(Q17:Q17)</f>
        <v>0</v>
      </c>
      <c r="R16" s="227"/>
      <c r="S16" s="227"/>
      <c r="T16" s="228"/>
      <c r="U16" s="227">
        <f>SUM(U17:U17)</f>
        <v>0</v>
      </c>
      <c r="AE16" t="s">
        <v>90</v>
      </c>
    </row>
    <row r="17" spans="1:60" outlineLevel="1" x14ac:dyDescent="0.2">
      <c r="A17" s="242">
        <v>5</v>
      </c>
      <c r="B17" s="243" t="s">
        <v>101</v>
      </c>
      <c r="C17" s="266" t="s">
        <v>102</v>
      </c>
      <c r="D17" s="244" t="s">
        <v>93</v>
      </c>
      <c r="E17" s="245">
        <v>1</v>
      </c>
      <c r="F17" s="246"/>
      <c r="G17" s="247">
        <f>ROUND(E17*F17,2)</f>
        <v>0</v>
      </c>
      <c r="H17" s="246"/>
      <c r="I17" s="247">
        <f>ROUND(E17*H17,2)</f>
        <v>0</v>
      </c>
      <c r="J17" s="246"/>
      <c r="K17" s="247">
        <f>ROUND(E17*J17,2)</f>
        <v>0</v>
      </c>
      <c r="L17" s="247">
        <v>15</v>
      </c>
      <c r="M17" s="247">
        <f>G17*(1+L17/100)</f>
        <v>0</v>
      </c>
      <c r="N17" s="248">
        <v>0</v>
      </c>
      <c r="O17" s="248">
        <f>ROUND(E17*N17,5)</f>
        <v>0</v>
      </c>
      <c r="P17" s="248">
        <v>0</v>
      </c>
      <c r="Q17" s="248">
        <f>ROUND(E17*P17,5)</f>
        <v>0</v>
      </c>
      <c r="R17" s="248"/>
      <c r="S17" s="248"/>
      <c r="T17" s="249">
        <v>0</v>
      </c>
      <c r="U17" s="248">
        <f>ROUND(E17*T17,2)</f>
        <v>0</v>
      </c>
      <c r="V17" s="214"/>
      <c r="W17" s="214"/>
      <c r="X17" s="214"/>
      <c r="Y17" s="214"/>
      <c r="Z17" s="214"/>
      <c r="AA17" s="214"/>
      <c r="AB17" s="214"/>
      <c r="AC17" s="214"/>
      <c r="AD17" s="214"/>
      <c r="AE17" s="214" t="s">
        <v>94</v>
      </c>
      <c r="AF17" s="214"/>
      <c r="AG17" s="214"/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x14ac:dyDescent="0.2">
      <c r="A18" s="6"/>
      <c r="B18" s="7" t="s">
        <v>103</v>
      </c>
      <c r="C18" s="267" t="s">
        <v>103</v>
      </c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AC18">
        <v>15</v>
      </c>
      <c r="AD18">
        <v>21</v>
      </c>
    </row>
    <row r="19" spans="1:60" x14ac:dyDescent="0.2">
      <c r="A19" s="250"/>
      <c r="B19" s="251">
        <v>26</v>
      </c>
      <c r="C19" s="268" t="s">
        <v>103</v>
      </c>
      <c r="D19" s="252"/>
      <c r="E19" s="252"/>
      <c r="F19" s="252"/>
      <c r="G19" s="263">
        <f>G8+G10+G12+G14+G16</f>
        <v>0</v>
      </c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AC19">
        <f>SUMIF(L7:L17,AC18,G7:G17)</f>
        <v>0</v>
      </c>
      <c r="AD19">
        <f>SUMIF(L7:L17,AD18,G7:G17)</f>
        <v>0</v>
      </c>
      <c r="AE19" t="s">
        <v>104</v>
      </c>
    </row>
    <row r="20" spans="1:60" x14ac:dyDescent="0.2">
      <c r="A20" s="6"/>
      <c r="B20" s="7" t="s">
        <v>103</v>
      </c>
      <c r="C20" s="267" t="s">
        <v>103</v>
      </c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</row>
    <row r="21" spans="1:60" x14ac:dyDescent="0.2">
      <c r="A21" s="6"/>
      <c r="B21" s="7" t="s">
        <v>103</v>
      </c>
      <c r="C21" s="267" t="s">
        <v>103</v>
      </c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</row>
    <row r="22" spans="1:60" x14ac:dyDescent="0.2">
      <c r="A22" s="253">
        <v>33</v>
      </c>
      <c r="B22" s="253"/>
      <c r="C22" s="269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</row>
    <row r="23" spans="1:60" x14ac:dyDescent="0.2">
      <c r="A23" s="254"/>
      <c r="B23" s="255"/>
      <c r="C23" s="270"/>
      <c r="D23" s="255"/>
      <c r="E23" s="255"/>
      <c r="F23" s="255"/>
      <c r="G23" s="25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AE23" t="s">
        <v>105</v>
      </c>
    </row>
    <row r="24" spans="1:60" x14ac:dyDescent="0.2">
      <c r="A24" s="257"/>
      <c r="B24" s="258"/>
      <c r="C24" s="271"/>
      <c r="D24" s="258"/>
      <c r="E24" s="258"/>
      <c r="F24" s="258"/>
      <c r="G24" s="259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</row>
    <row r="25" spans="1:60" x14ac:dyDescent="0.2">
      <c r="A25" s="257"/>
      <c r="B25" s="258"/>
      <c r="C25" s="271"/>
      <c r="D25" s="258"/>
      <c r="E25" s="258"/>
      <c r="F25" s="258"/>
      <c r="G25" s="259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</row>
    <row r="26" spans="1:60" x14ac:dyDescent="0.2">
      <c r="A26" s="257"/>
      <c r="B26" s="258"/>
      <c r="C26" s="271"/>
      <c r="D26" s="258"/>
      <c r="E26" s="258"/>
      <c r="F26" s="258"/>
      <c r="G26" s="259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</row>
    <row r="27" spans="1:60" x14ac:dyDescent="0.2">
      <c r="A27" s="260"/>
      <c r="B27" s="261"/>
      <c r="C27" s="272"/>
      <c r="D27" s="261"/>
      <c r="E27" s="261"/>
      <c r="F27" s="261"/>
      <c r="G27" s="262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</row>
    <row r="28" spans="1:60" x14ac:dyDescent="0.2">
      <c r="A28" s="6"/>
      <c r="B28" s="7"/>
      <c r="C28" s="267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spans="1:60" x14ac:dyDescent="0.2">
      <c r="C29" s="273"/>
      <c r="AE29" t="s">
        <v>106</v>
      </c>
    </row>
  </sheetData>
  <mergeCells count="6">
    <mergeCell ref="A1:G1"/>
    <mergeCell ref="C2:G2"/>
    <mergeCell ref="C3:G3"/>
    <mergeCell ref="C4:G4"/>
    <mergeCell ref="A22:C22"/>
    <mergeCell ref="A23:G27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Dušan Mašinský</dc:creator>
  <cp:lastModifiedBy>Dušan Mašinský</cp:lastModifiedBy>
  <cp:lastPrinted>2014-02-28T09:52:57Z</cp:lastPrinted>
  <dcterms:created xsi:type="dcterms:W3CDTF">2009-04-08T07:15:50Z</dcterms:created>
  <dcterms:modified xsi:type="dcterms:W3CDTF">2025-05-28T12:00:07Z</dcterms:modified>
</cp:coreProperties>
</file>